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8616" windowHeight="6228"/>
  </bookViews>
  <sheets>
    <sheet name="Page1" sheetId="1" r:id="rId1"/>
  </sheets>
  <definedNames>
    <definedName name="_xlnm.Print_Area" localSheetId="0">Page1!$A$1:$M$92</definedName>
  </definedNames>
  <calcPr calcId="162913"/>
</workbook>
</file>

<file path=xl/calcChain.xml><?xml version="1.0" encoding="utf-8"?>
<calcChain xmlns="http://schemas.openxmlformats.org/spreadsheetml/2006/main">
  <c r="H44" i="1" l="1"/>
  <c r="L44" i="1" s="1"/>
  <c r="K44" i="1"/>
  <c r="F11" i="1"/>
  <c r="G11" i="1"/>
  <c r="I11" i="1"/>
  <c r="J11" i="1"/>
  <c r="H12" i="1"/>
  <c r="L12" i="1" s="1"/>
  <c r="F13" i="1"/>
  <c r="G13" i="1"/>
  <c r="I13" i="1"/>
  <c r="J13" i="1"/>
  <c r="H14" i="1"/>
  <c r="L14" i="1" s="1"/>
  <c r="F15" i="1"/>
  <c r="G15" i="1"/>
  <c r="I15" i="1"/>
  <c r="J15" i="1"/>
  <c r="H16" i="1"/>
  <c r="L16" i="1" s="1"/>
  <c r="F17" i="1"/>
  <c r="G17" i="1"/>
  <c r="I17" i="1"/>
  <c r="J17" i="1"/>
  <c r="H18" i="1"/>
  <c r="K18" i="1"/>
  <c r="H19" i="1"/>
  <c r="K19" i="1"/>
  <c r="H20" i="1"/>
  <c r="K20" i="1"/>
  <c r="H21" i="1"/>
  <c r="K21" i="1"/>
  <c r="H22" i="1"/>
  <c r="K22" i="1"/>
  <c r="H23" i="1"/>
  <c r="L23" i="1" s="1"/>
  <c r="K23" i="1"/>
  <c r="H24" i="1"/>
  <c r="K24" i="1"/>
  <c r="H25" i="1"/>
  <c r="K25" i="1"/>
  <c r="H26" i="1"/>
  <c r="K26" i="1"/>
  <c r="F27" i="1"/>
  <c r="G27" i="1"/>
  <c r="I27" i="1"/>
  <c r="J27" i="1"/>
  <c r="L28" i="1"/>
  <c r="L22" i="1" l="1"/>
  <c r="H17" i="1"/>
  <c r="L21" i="1"/>
  <c r="L19" i="1"/>
  <c r="K17" i="1"/>
  <c r="H27" i="1"/>
  <c r="H15" i="1"/>
  <c r="L26" i="1"/>
  <c r="L18" i="1"/>
  <c r="K15" i="1"/>
  <c r="L15" i="1" s="1"/>
  <c r="H13" i="1"/>
  <c r="L24" i="1"/>
  <c r="K27" i="1"/>
  <c r="K11" i="1"/>
  <c r="K13" i="1"/>
  <c r="L13" i="1" s="1"/>
  <c r="G9" i="1"/>
  <c r="J9" i="1"/>
  <c r="L25" i="1"/>
  <c r="L20" i="1"/>
  <c r="F9" i="1"/>
  <c r="I9" i="1"/>
  <c r="H11" i="1"/>
  <c r="K75" i="1"/>
  <c r="K74" i="1"/>
  <c r="K73" i="1"/>
  <c r="K72" i="1"/>
  <c r="K71" i="1"/>
  <c r="K70" i="1"/>
  <c r="K69" i="1"/>
  <c r="K68" i="1"/>
  <c r="K67" i="1"/>
  <c r="K65" i="1"/>
  <c r="K64" i="1"/>
  <c r="K62" i="1"/>
  <c r="K61" i="1"/>
  <c r="K60" i="1"/>
  <c r="K59" i="1"/>
  <c r="K58" i="1"/>
  <c r="K57" i="1"/>
  <c r="K56" i="1"/>
  <c r="K55" i="1"/>
  <c r="K53" i="1"/>
  <c r="K51" i="1"/>
  <c r="K50" i="1"/>
  <c r="K49" i="1"/>
  <c r="K48" i="1"/>
  <c r="K47" i="1"/>
  <c r="K46" i="1"/>
  <c r="K43" i="1"/>
  <c r="K41" i="1"/>
  <c r="K40" i="1"/>
  <c r="K39" i="1"/>
  <c r="K38" i="1"/>
  <c r="J66" i="1"/>
  <c r="I66" i="1"/>
  <c r="J63" i="1"/>
  <c r="I63" i="1"/>
  <c r="J54" i="1"/>
  <c r="I54" i="1"/>
  <c r="J52" i="1"/>
  <c r="I52" i="1"/>
  <c r="J45" i="1"/>
  <c r="I45" i="1"/>
  <c r="J42" i="1"/>
  <c r="I42" i="1"/>
  <c r="J37" i="1"/>
  <c r="I37" i="1"/>
  <c r="K29" i="1"/>
  <c r="K34" i="1"/>
  <c r="K35" i="1"/>
  <c r="K36" i="1"/>
  <c r="K33" i="1"/>
  <c r="J32" i="1"/>
  <c r="I32" i="1"/>
  <c r="H29" i="1"/>
  <c r="H65" i="1"/>
  <c r="G63" i="1"/>
  <c r="F63" i="1"/>
  <c r="G54" i="1"/>
  <c r="F54" i="1"/>
  <c r="H62" i="1"/>
  <c r="G66" i="1"/>
  <c r="F66" i="1"/>
  <c r="H75" i="1"/>
  <c r="H74" i="1"/>
  <c r="H73" i="1"/>
  <c r="H72" i="1"/>
  <c r="H71" i="1"/>
  <c r="H70" i="1"/>
  <c r="H69" i="1"/>
  <c r="H68" i="1"/>
  <c r="H67" i="1"/>
  <c r="H64" i="1"/>
  <c r="H56" i="1"/>
  <c r="H57" i="1"/>
  <c r="H58" i="1"/>
  <c r="H59" i="1"/>
  <c r="H60" i="1"/>
  <c r="H61" i="1"/>
  <c r="H55" i="1"/>
  <c r="H53" i="1"/>
  <c r="G52" i="1"/>
  <c r="F52" i="1"/>
  <c r="G32" i="1"/>
  <c r="F32" i="1"/>
  <c r="G37" i="1"/>
  <c r="F37" i="1"/>
  <c r="G42" i="1"/>
  <c r="F42" i="1"/>
  <c r="G45" i="1"/>
  <c r="F45" i="1"/>
  <c r="H51" i="1"/>
  <c r="H50" i="1"/>
  <c r="H49" i="1"/>
  <c r="H48" i="1"/>
  <c r="H47" i="1"/>
  <c r="H46" i="1"/>
  <c r="H43" i="1"/>
  <c r="H41" i="1"/>
  <c r="H40" i="1"/>
  <c r="H39" i="1"/>
  <c r="H38" i="1"/>
  <c r="H36" i="1"/>
  <c r="H35" i="1"/>
  <c r="H34" i="1"/>
  <c r="H33" i="1"/>
  <c r="L27" i="1" l="1"/>
  <c r="L17" i="1"/>
  <c r="L62" i="1"/>
  <c r="L58" i="1"/>
  <c r="L40" i="1"/>
  <c r="L46" i="1"/>
  <c r="L50" i="1"/>
  <c r="L35" i="1"/>
  <c r="H63" i="1"/>
  <c r="L51" i="1"/>
  <c r="L41" i="1"/>
  <c r="L47" i="1"/>
  <c r="H66" i="1"/>
  <c r="L38" i="1"/>
  <c r="L43" i="1"/>
  <c r="L48" i="1"/>
  <c r="H54" i="1"/>
  <c r="K9" i="1"/>
  <c r="L34" i="1"/>
  <c r="L68" i="1"/>
  <c r="L72" i="1"/>
  <c r="L53" i="1"/>
  <c r="K32" i="1"/>
  <c r="L59" i="1"/>
  <c r="L29" i="1"/>
  <c r="L33" i="1"/>
  <c r="H52" i="1"/>
  <c r="K42" i="1"/>
  <c r="K52" i="1"/>
  <c r="K63" i="1"/>
  <c r="L61" i="1"/>
  <c r="L57" i="1"/>
  <c r="L70" i="1"/>
  <c r="L74" i="1"/>
  <c r="J31" i="1"/>
  <c r="J77" i="1" s="1"/>
  <c r="L36" i="1"/>
  <c r="H32" i="1"/>
  <c r="L60" i="1"/>
  <c r="L56" i="1"/>
  <c r="L67" i="1"/>
  <c r="L71" i="1"/>
  <c r="L75" i="1"/>
  <c r="F31" i="1"/>
  <c r="F77" i="1" s="1"/>
  <c r="L65" i="1"/>
  <c r="L39" i="1"/>
  <c r="L49" i="1"/>
  <c r="L55" i="1"/>
  <c r="L64" i="1"/>
  <c r="L69" i="1"/>
  <c r="L73" i="1"/>
  <c r="H9" i="1"/>
  <c r="L11" i="1"/>
  <c r="L9" i="1" s="1"/>
  <c r="G31" i="1"/>
  <c r="G77" i="1" s="1"/>
  <c r="I31" i="1"/>
  <c r="I77" i="1" s="1"/>
  <c r="H45" i="1"/>
  <c r="K37" i="1"/>
  <c r="K45" i="1"/>
  <c r="K54" i="1"/>
  <c r="K66" i="1"/>
  <c r="H37" i="1"/>
  <c r="H42" i="1"/>
  <c r="L32" i="1" l="1"/>
  <c r="L31" i="1" s="1"/>
  <c r="L77" i="1" s="1"/>
  <c r="K31" i="1"/>
  <c r="K77" i="1" s="1"/>
  <c r="H31" i="1"/>
  <c r="H77" i="1" s="1"/>
</calcChain>
</file>

<file path=xl/sharedStrings.xml><?xml version="1.0" encoding="utf-8"?>
<sst xmlns="http://schemas.openxmlformats.org/spreadsheetml/2006/main" count="145" uniqueCount="133">
  <si>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</si>
  <si>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</si>
  <si>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</si>
  <si>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</si>
  <si>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</si>
  <si>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</si>
  <si>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</si>
  <si>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</si>
  <si>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</si>
  <si>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</si>
  <si>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1234-1</t>
  </si>
  <si>
    <t>Infraestructura de Carreteras</t>
  </si>
  <si>
    <t>1234-2</t>
  </si>
  <si>
    <t>Infraestructura Ferrroviaria y Multimodal</t>
  </si>
  <si>
    <t>1234-3</t>
  </si>
  <si>
    <t>Infraestructura Portuaria</t>
  </si>
  <si>
    <t>1234-4</t>
  </si>
  <si>
    <t>Infraestructura Aeroportuaria</t>
  </si>
  <si>
    <t>1234-5</t>
  </si>
  <si>
    <t>Infraestructura de Telecomunicaciones</t>
  </si>
  <si>
    <t>1234-6</t>
  </si>
  <si>
    <t>Infraestructura de Agua Potable, Saneamiento, Hidroagrícola y  Control de Inundaciones</t>
  </si>
  <si>
    <t>1234-7</t>
  </si>
  <si>
    <t>Infraestructura Eléctrica</t>
  </si>
  <si>
    <t>1234-8</t>
  </si>
  <si>
    <t>Infraestructura de Producción de Hidrocarburos</t>
  </si>
  <si>
    <t>1234-9</t>
  </si>
  <si>
    <t>Infraestructura de Refinación, Gas y Petroquímica</t>
  </si>
  <si>
    <t>1239</t>
  </si>
  <si>
    <t>OTROS BIENES INMUEBLES</t>
  </si>
  <si>
    <t>1239-1</t>
  </si>
  <si>
    <t>Otros Bienes Inmuebles</t>
  </si>
  <si>
    <t>1240</t>
  </si>
  <si>
    <t>BIENES MUEBLES</t>
  </si>
  <si>
    <t>1241</t>
  </si>
  <si>
    <t>MOBILIARIO Y EQUIPO DE ADMINISTRACIÓN</t>
  </si>
  <si>
    <t>1241-1</t>
  </si>
  <si>
    <t>Muebles de Oficina y Estantería</t>
  </si>
  <si>
    <t>1241-2</t>
  </si>
  <si>
    <t>Muebles, excepto de Oficina y Estantería</t>
  </si>
  <si>
    <t>1241-3</t>
  </si>
  <si>
    <t>Equipo de Cómputo y de Tecnologías de la Información</t>
  </si>
  <si>
    <t>1241-9</t>
  </si>
  <si>
    <t>Otros Mobiliarios y Equipos de Administración</t>
  </si>
  <si>
    <t>1242</t>
  </si>
  <si>
    <t>MOBILIARIO Y EQUIPO EDUCACIONAL Y RECREATIVO</t>
  </si>
  <si>
    <t>1242-1</t>
  </si>
  <si>
    <t>Equipos y Aparatos Audiovisuales</t>
  </si>
  <si>
    <t>1242-2</t>
  </si>
  <si>
    <t>Aparatos Deportivos</t>
  </si>
  <si>
    <t>1242-3</t>
  </si>
  <si>
    <t>Cámaras Fotográficas y de Video</t>
  </si>
  <si>
    <t>1242-9</t>
  </si>
  <si>
    <t>Otro Mobiliario y Equipo Educacional y Recreativo</t>
  </si>
  <si>
    <t>1243</t>
  </si>
  <si>
    <t>EQUIPO E INSTRUMENTAL MÉDICO Y DE LABORATORIO</t>
  </si>
  <si>
    <t>1243-1</t>
  </si>
  <si>
    <t>Equipo Médico y de Laboratorio</t>
  </si>
  <si>
    <t>1243-2</t>
  </si>
  <si>
    <t>Instrumental Médico y de Laboratorio</t>
  </si>
  <si>
    <t>1244</t>
  </si>
  <si>
    <t>VEHICULOS Y EQUIPO DE TRANSPORTE</t>
  </si>
  <si>
    <t>1244-1</t>
  </si>
  <si>
    <t>VEH?CULOS Y EQUIPO TERRESTRE</t>
  </si>
  <si>
    <t>1244-2</t>
  </si>
  <si>
    <t>Carrocerías y Remolques</t>
  </si>
  <si>
    <t>1244-3</t>
  </si>
  <si>
    <t>Equipo Aeroespacial</t>
  </si>
  <si>
    <t>1244-4</t>
  </si>
  <si>
    <t>Equipo Ferroviario</t>
  </si>
  <si>
    <t>1244-5</t>
  </si>
  <si>
    <t>Embarcaciones</t>
  </si>
  <si>
    <t>1244-9</t>
  </si>
  <si>
    <t>Otros Equipos de Transporte</t>
  </si>
  <si>
    <t>1245</t>
  </si>
  <si>
    <t>EQUIPO DE DEFENSA Y SEGURIDAD</t>
  </si>
  <si>
    <t>1246</t>
  </si>
  <si>
    <t>MAQUINARIA, OTROS EQUIPOS Y HERRAMIENTAS</t>
  </si>
  <si>
    <t>1246-1</t>
  </si>
  <si>
    <t>Maquinaria y Equipo Agropecuario</t>
  </si>
  <si>
    <t>1246-2</t>
  </si>
  <si>
    <t>Maquinaria y Equipo Industrial</t>
  </si>
  <si>
    <t>1246-3</t>
  </si>
  <si>
    <t>Maquinaria y Equipo de Construcción</t>
  </si>
  <si>
    <t>1246-4</t>
  </si>
  <si>
    <t>Sistemas de Aire Acondicionado, Calefacción y de Refrigeración Industrial y Comercial</t>
  </si>
  <si>
    <t>1246-5</t>
  </si>
  <si>
    <t>Equipo de Comunicación y Telecomunicación</t>
  </si>
  <si>
    <t>1246-6</t>
  </si>
  <si>
    <t>Equipos de Generación Eléctrica, Aparatos y Accesorios Eléctricos</t>
  </si>
  <si>
    <t>1246-7</t>
  </si>
  <si>
    <t>Herramientas y Máquinas-Herramienta</t>
  </si>
  <si>
    <t>1246-9</t>
  </si>
  <si>
    <t>Otros Equipos</t>
  </si>
  <si>
    <t>1247</t>
  </si>
  <si>
    <t>COLECCIONES, OBRAS DE ARTE Y OBJETOS VALIOSOS</t>
  </si>
  <si>
    <t>1247-1</t>
  </si>
  <si>
    <t>Bienes Artísticos, Culturales y Científicos</t>
  </si>
  <si>
    <t>1247-2</t>
  </si>
  <si>
    <t>Objetos de Valor</t>
  </si>
  <si>
    <t>1248</t>
  </si>
  <si>
    <t>ACTIVOS BIOLÓGICOS</t>
  </si>
  <si>
    <t>1248-1</t>
  </si>
  <si>
    <t>Bovinos</t>
  </si>
  <si>
    <t>1248-2</t>
  </si>
  <si>
    <t>Porcinos</t>
  </si>
  <si>
    <t>1248-3</t>
  </si>
  <si>
    <t>Aves</t>
  </si>
  <si>
    <t>1248-4</t>
  </si>
  <si>
    <t>Ovinos y Caprinos</t>
  </si>
  <si>
    <t>1248-5</t>
  </si>
  <si>
    <t>Peces y Acuicultura</t>
  </si>
  <si>
    <t>1248-6</t>
  </si>
  <si>
    <t>Equinos</t>
  </si>
  <si>
    <t>1248-7</t>
  </si>
  <si>
    <t>Especies Menores y de Zoológico</t>
  </si>
  <si>
    <t>1248-8</t>
  </si>
  <si>
    <t>Árboles y Plantas</t>
  </si>
  <si>
    <t>1248-9</t>
  </si>
  <si>
    <t>Otros Activos Biológicos</t>
  </si>
  <si>
    <t>CONCEPTO</t>
  </si>
  <si>
    <t>CONTABLE</t>
  </si>
  <si>
    <t>DIFERENCIAS SALDOS INICIALES</t>
  </si>
  <si>
    <t>CONTROL BIENES</t>
  </si>
  <si>
    <t>DIFERENCIAS MOVIMIENTOS DEL PERIODO</t>
  </si>
  <si>
    <t>TOTAL DE DIFERENCIAS</t>
  </si>
  <si>
    <t>SALDOS INICIALES</t>
  </si>
  <si>
    <t>MOVIMIENTOS DEL PERIODO</t>
  </si>
  <si>
    <t>ESTADO DE CAMPECHE</t>
  </si>
  <si>
    <t>Comparativo entre Saldos Contables y Bienes Patrimoniales</t>
  </si>
  <si>
    <t xml:space="preserve">INSTITUTO CAMPECHANO </t>
  </si>
  <si>
    <t>AL 31/12/19</t>
  </si>
  <si>
    <t>TOTALES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</si>
</sst>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9" x14ac:knownFonts="1">
    <font>
      <sz val="8"/>
      <color rgb="FF000000"/>
      <name val="Tahoma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Tahoma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2" borderId="0" xfId="0" applyFill="1" applyAlignment="1">
      <alignment horizontal="left" vertical="top" wrapText="1"/>
    </xf>
    <xf numFmtId="0" fontId="3" fillId="12" borderId="0" xfId="0" applyFont="1" applyFill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0" xfId="0" applyFont="1" applyFill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6" fillId="2" borderId="9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7" fontId="1" fillId="4" borderId="2" xfId="0" applyNumberFormat="1" applyFont="1" applyFill="1" applyBorder="1" applyAlignment="1">
      <alignment horizontal="right" vertical="top"/>
    </xf>
    <xf numFmtId="7" fontId="2" fillId="4" borderId="2" xfId="0" applyNumberFormat="1" applyFont="1" applyFill="1" applyBorder="1" applyAlignment="1">
      <alignment horizontal="right" vertical="top"/>
    </xf>
    <xf numFmtId="7" fontId="4" fillId="4" borderId="2" xfId="0" applyNumberFormat="1" applyFont="1" applyFill="1" applyBorder="1" applyAlignment="1">
      <alignment horizontal="right" vertical="top"/>
    </xf>
    <xf numFmtId="0" fontId="1" fillId="7" borderId="5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horizontal="left" vertical="top"/>
    </xf>
    <xf numFmtId="0" fontId="5" fillId="9" borderId="7" xfId="0" applyFont="1" applyFill="1" applyBorder="1" applyAlignment="1">
      <alignment horizontal="left" vertical="top"/>
    </xf>
    <xf numFmtId="0" fontId="5" fillId="9" borderId="7" xfId="0" applyFont="1" applyFill="1" applyBorder="1" applyAlignment="1">
      <alignment horizontal="left" vertical="top"/>
    </xf>
    <xf numFmtId="7" fontId="5" fillId="10" borderId="8" xfId="0" applyNumberFormat="1" applyFont="1" applyFill="1" applyBorder="1" applyAlignment="1">
      <alignment horizontal="right" vertical="top"/>
    </xf>
    <xf numFmtId="7" fontId="8" fillId="11" borderId="9" xfId="0" applyNumberFormat="1" applyFont="1" applyFill="1" applyBorder="1" applyAlignment="1">
      <alignment horizontal="right" vertical="top"/>
    </xf>
    <xf numFmtId="7" fontId="1" fillId="8" borderId="6" xfId="0" applyNumberFormat="1" applyFont="1" applyFill="1" applyBorder="1" applyAlignment="1">
      <alignment horizontal="right" vertical="top"/>
    </xf>
    <xf numFmtId="0" fontId="5" fillId="9" borderId="9" xfId="0" applyFont="1" applyFill="1" applyBorder="1" applyAlignment="1">
      <alignment horizontal="left" vertical="top"/>
    </xf>
    <xf numFmtId="7" fontId="5" fillId="10" borderId="9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85</xdr:row>
      <xdr:rowOff>45720</xdr:rowOff>
    </xdr:from>
    <xdr:to>
      <xdr:col>5</xdr:col>
      <xdr:colOff>833120</xdr:colOff>
      <xdr:row>91</xdr:row>
      <xdr:rowOff>134620</xdr:rowOff>
    </xdr:to>
    <xdr:sp macro="" textlink="">
      <xdr:nvSpPr>
        <xdr:cNvPr id="2" name="CuadroTexto 1"/>
        <xdr:cNvSpPr txBox="1"/>
      </xdr:nvSpPr>
      <xdr:spPr>
        <a:xfrm>
          <a:off x="1592580" y="15765780"/>
          <a:ext cx="3149600" cy="115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LIC. RAQUEL C. CASTILLA SANDOVAL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INVENTARIOS</a:t>
          </a:r>
          <a:endParaRPr lang="es-MX" sz="1100" b="1"/>
        </a:p>
      </xdr:txBody>
    </xdr:sp>
    <xdr:clientData/>
  </xdr:twoCellAnchor>
  <xdr:twoCellAnchor>
    <xdr:from>
      <xdr:col>7</xdr:col>
      <xdr:colOff>723900</xdr:colOff>
      <xdr:row>85</xdr:row>
      <xdr:rowOff>22860</xdr:rowOff>
    </xdr:from>
    <xdr:to>
      <xdr:col>11</xdr:col>
      <xdr:colOff>368300</xdr:colOff>
      <xdr:row>91</xdr:row>
      <xdr:rowOff>111760</xdr:rowOff>
    </xdr:to>
    <xdr:sp macro="" textlink="">
      <xdr:nvSpPr>
        <xdr:cNvPr id="3" name="CuadroTexto 2"/>
        <xdr:cNvSpPr txBox="1"/>
      </xdr:nvSpPr>
      <xdr:spPr>
        <a:xfrm>
          <a:off x="6385560" y="15742920"/>
          <a:ext cx="3149600" cy="115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LIC. MARIA</a:t>
          </a:r>
          <a:r>
            <a:rPr lang="es-MX" sz="1100" b="1" baseline="0"/>
            <a:t> ELIZABETH FUENTES CASTILLO</a:t>
          </a:r>
          <a:endParaRPr lang="es-MX" sz="1100" b="1"/>
        </a:p>
        <a:p>
          <a:pPr algn="ctr"/>
          <a:r>
            <a:rPr lang="es-MX" sz="1100" b="1"/>
            <a:t>DIRECTORA</a:t>
          </a:r>
          <a:r>
            <a:rPr lang="es-MX" sz="1100" b="1" baseline="0"/>
            <a:t> GENERAL DE ADMINISTRACION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view="pageBreakPreview" zoomScale="60" zoomScaleNormal="100" workbookViewId="0">
      <selection activeCell="M92" sqref="A1:M92"/>
    </sheetView>
  </sheetViews>
  <sheetFormatPr baseColWidth="10" defaultColWidth="9.28515625" defaultRowHeight="10.199999999999999" x14ac:dyDescent="0.2"/>
  <cols>
    <col min="1" max="1" width="3" customWidth="1"/>
    <col min="2" max="2" width="2.140625" customWidth="1"/>
    <col min="3" max="3" width="5.28515625" customWidth="1"/>
    <col min="4" max="4" width="4.42578125" customWidth="1"/>
    <col min="5" max="5" width="58.42578125" customWidth="1"/>
    <col min="6" max="7" width="16.42578125" customWidth="1"/>
    <col min="8" max="8" width="18.85546875" customWidth="1"/>
    <col min="9" max="10" width="16.42578125" customWidth="1"/>
    <col min="11" max="11" width="22.85546875" customWidth="1"/>
    <col min="12" max="12" width="20.28515625" customWidth="1"/>
  </cols>
  <sheetData>
    <row r="1" spans="1:12" ht="15.6" customHeight="1" x14ac:dyDescent="0.2">
      <c r="A1" s="6"/>
      <c r="B1" s="6"/>
      <c r="C1" s="6"/>
      <c r="D1" s="6"/>
      <c r="E1" s="7" t="s">
        <v>130</v>
      </c>
      <c r="F1" s="7"/>
      <c r="G1" s="7"/>
      <c r="H1" s="7"/>
      <c r="I1" s="7"/>
      <c r="J1" s="7"/>
      <c r="K1" s="7"/>
      <c r="L1" s="6"/>
    </row>
    <row r="2" spans="1:12" ht="15" customHeight="1" x14ac:dyDescent="0.2">
      <c r="A2" s="6"/>
      <c r="B2" s="6"/>
      <c r="C2" s="6"/>
      <c r="D2" s="6"/>
      <c r="E2" s="7" t="s">
        <v>128</v>
      </c>
      <c r="F2" s="7"/>
      <c r="G2" s="7"/>
      <c r="H2" s="7"/>
      <c r="I2" s="7"/>
      <c r="J2" s="7"/>
      <c r="K2" s="7"/>
      <c r="L2" s="6"/>
    </row>
    <row r="3" spans="1:12" ht="12.6" customHeight="1" x14ac:dyDescent="0.2">
      <c r="A3" s="6"/>
      <c r="B3" s="6"/>
      <c r="C3" s="6"/>
      <c r="D3" s="6"/>
      <c r="E3" s="7" t="s">
        <v>129</v>
      </c>
      <c r="F3" s="7"/>
      <c r="G3" s="7"/>
      <c r="H3" s="7"/>
      <c r="I3" s="7"/>
      <c r="J3" s="7"/>
      <c r="K3" s="7"/>
      <c r="L3" s="6"/>
    </row>
    <row r="4" spans="1:12" ht="13.2" customHeight="1" x14ac:dyDescent="0.2">
      <c r="A4" s="6"/>
      <c r="B4" s="6"/>
      <c r="C4" s="6"/>
      <c r="D4" s="6"/>
      <c r="E4" s="7" t="s">
        <v>131</v>
      </c>
      <c r="F4" s="7"/>
      <c r="G4" s="7"/>
      <c r="H4" s="7"/>
      <c r="I4" s="7"/>
      <c r="J4" s="7"/>
      <c r="K4" s="7"/>
      <c r="L4" s="6"/>
    </row>
    <row r="5" spans="1:12" ht="27" customHeight="1" x14ac:dyDescent="0.2">
      <c r="A5" s="4" t="s">
        <v>120</v>
      </c>
      <c r="B5" s="4"/>
      <c r="C5" s="4"/>
      <c r="D5" s="4"/>
      <c r="E5" s="4"/>
      <c r="F5" s="3" t="s">
        <v>126</v>
      </c>
      <c r="G5" s="3"/>
      <c r="H5" s="4" t="s">
        <v>122</v>
      </c>
      <c r="I5" s="3" t="s">
        <v>127</v>
      </c>
      <c r="J5" s="3"/>
      <c r="K5" s="4" t="s">
        <v>124</v>
      </c>
      <c r="L5" s="4" t="s">
        <v>125</v>
      </c>
    </row>
    <row r="6" spans="1:12" ht="46.8" customHeight="1" x14ac:dyDescent="0.2">
      <c r="A6" s="4"/>
      <c r="B6" s="4"/>
      <c r="C6" s="4"/>
      <c r="D6" s="4"/>
      <c r="E6" s="4"/>
      <c r="F6" s="1" t="s">
        <v>121</v>
      </c>
      <c r="G6" s="1" t="s">
        <v>123</v>
      </c>
      <c r="H6" s="4"/>
      <c r="I6" s="1" t="s">
        <v>121</v>
      </c>
      <c r="J6" s="1" t="s">
        <v>123</v>
      </c>
      <c r="K6" s="4"/>
      <c r="L6" s="4"/>
    </row>
    <row r="7" spans="1:12" ht="13.2" customHeight="1" x14ac:dyDescent="0.2">
      <c r="A7" s="2"/>
      <c r="B7" s="2"/>
      <c r="C7" s="2"/>
      <c r="D7" s="2"/>
      <c r="E7" s="2"/>
      <c r="F7" s="1"/>
      <c r="G7" s="1"/>
      <c r="H7" s="2"/>
      <c r="I7" s="1"/>
      <c r="J7" s="1"/>
      <c r="K7" s="2"/>
      <c r="L7" s="2"/>
    </row>
    <row r="8" spans="1:12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">
      <c r="A9" s="8" t="s">
        <v>0</v>
      </c>
      <c r="B9" s="8"/>
      <c r="C9" s="6"/>
      <c r="D9" s="9" t="s">
        <v>1</v>
      </c>
      <c r="E9" s="9"/>
      <c r="F9" s="10">
        <f t="shared" ref="F9:K9" si="0">+F11+F13+F15+F17+F27</f>
        <v>1856774.51</v>
      </c>
      <c r="G9" s="10">
        <f t="shared" si="0"/>
        <v>0</v>
      </c>
      <c r="H9" s="10">
        <f t="shared" si="0"/>
        <v>1856774.51</v>
      </c>
      <c r="I9" s="10">
        <f t="shared" si="0"/>
        <v>-1856774.51</v>
      </c>
      <c r="J9" s="10">
        <f t="shared" si="0"/>
        <v>0</v>
      </c>
      <c r="K9" s="11">
        <f t="shared" si="0"/>
        <v>-1856774.51</v>
      </c>
      <c r="L9" s="12">
        <f>+L11+L13+L15</f>
        <v>0</v>
      </c>
    </row>
    <row r="10" spans="1:12" x14ac:dyDescent="0.2">
      <c r="A10" s="6"/>
      <c r="B10" s="6"/>
      <c r="C10" s="6"/>
      <c r="D10" s="9"/>
      <c r="E10" s="9"/>
      <c r="F10" s="6"/>
      <c r="G10" s="6"/>
      <c r="H10" s="6"/>
      <c r="I10" s="6"/>
      <c r="J10" s="6"/>
      <c r="K10" s="6"/>
      <c r="L10" s="6"/>
    </row>
    <row r="11" spans="1:12" x14ac:dyDescent="0.2">
      <c r="A11" s="13" t="s">
        <v>2</v>
      </c>
      <c r="B11" s="13"/>
      <c r="C11" s="6"/>
      <c r="D11" s="14" t="s">
        <v>3</v>
      </c>
      <c r="E11" s="14"/>
      <c r="F11" s="10">
        <f>SUM(F12)</f>
        <v>0</v>
      </c>
      <c r="G11" s="10">
        <f>SUM(G12)</f>
        <v>0</v>
      </c>
      <c r="H11" s="10">
        <f>+F11-G11</f>
        <v>0</v>
      </c>
      <c r="I11" s="10">
        <f>SUM(I12)</f>
        <v>0</v>
      </c>
      <c r="J11" s="10">
        <f>SUM(J12)</f>
        <v>0</v>
      </c>
      <c r="K11" s="10">
        <f>+I11-J11</f>
        <v>0</v>
      </c>
      <c r="L11" s="10">
        <f>+H11+K11</f>
        <v>0</v>
      </c>
    </row>
    <row r="12" spans="1:12" x14ac:dyDescent="0.2">
      <c r="A12" s="6"/>
      <c r="B12" s="15" t="s">
        <v>2</v>
      </c>
      <c r="C12" s="15"/>
      <c r="D12" s="15"/>
      <c r="E12" s="16" t="s">
        <v>3</v>
      </c>
      <c r="F12" s="17">
        <v>0</v>
      </c>
      <c r="G12" s="17">
        <v>0</v>
      </c>
      <c r="H12" s="17">
        <f>+F12-G12</f>
        <v>0</v>
      </c>
      <c r="I12" s="17">
        <v>0</v>
      </c>
      <c r="J12" s="17">
        <v>0</v>
      </c>
      <c r="K12" s="17">
        <v>0</v>
      </c>
      <c r="L12" s="17">
        <f>+H12+K12</f>
        <v>0</v>
      </c>
    </row>
    <row r="13" spans="1:12" ht="31.5" customHeight="1" x14ac:dyDescent="0.2">
      <c r="A13" s="13" t="s">
        <v>4</v>
      </c>
      <c r="B13" s="13"/>
      <c r="C13" s="6"/>
      <c r="D13" s="14" t="s">
        <v>5</v>
      </c>
      <c r="E13" s="14"/>
      <c r="F13" s="10">
        <f>SUM(F14)</f>
        <v>0</v>
      </c>
      <c r="G13" s="10">
        <f>SUM(G14)</f>
        <v>0</v>
      </c>
      <c r="H13" s="10">
        <f>+F13-G13</f>
        <v>0</v>
      </c>
      <c r="I13" s="10">
        <f>SUM(I14)</f>
        <v>0</v>
      </c>
      <c r="J13" s="10">
        <f>SUM(J14)</f>
        <v>0</v>
      </c>
      <c r="K13" s="10">
        <f>+I13-J13</f>
        <v>0</v>
      </c>
      <c r="L13" s="10">
        <f>+H13+K13</f>
        <v>0</v>
      </c>
    </row>
    <row r="14" spans="1:12" ht="21" customHeight="1" x14ac:dyDescent="0.2">
      <c r="A14" s="6"/>
      <c r="B14" s="15" t="s">
        <v>4</v>
      </c>
      <c r="C14" s="15"/>
      <c r="D14" s="15"/>
      <c r="E14" s="16" t="s">
        <v>5</v>
      </c>
      <c r="F14" s="17">
        <v>0</v>
      </c>
      <c r="G14" s="17">
        <v>0</v>
      </c>
      <c r="H14" s="17">
        <f>+F14-G14</f>
        <v>0</v>
      </c>
      <c r="I14" s="17">
        <v>0</v>
      </c>
      <c r="J14" s="17">
        <v>0</v>
      </c>
      <c r="K14" s="17">
        <v>0</v>
      </c>
      <c r="L14" s="17">
        <f>+H14+K14</f>
        <v>0</v>
      </c>
    </row>
    <row r="15" spans="1:12" ht="21" customHeight="1" x14ac:dyDescent="0.2">
      <c r="A15" s="13" t="s">
        <v>6</v>
      </c>
      <c r="B15" s="13"/>
      <c r="C15" s="6"/>
      <c r="D15" s="14" t="s">
        <v>7</v>
      </c>
      <c r="E15" s="14"/>
      <c r="F15" s="10">
        <f>SUM(F16)</f>
        <v>1856774.51</v>
      </c>
      <c r="G15" s="10">
        <f>SUM(G16)</f>
        <v>0</v>
      </c>
      <c r="H15" s="10">
        <f>+F15-G15</f>
        <v>1856774.51</v>
      </c>
      <c r="I15" s="10">
        <f>SUM(I16)</f>
        <v>-1856774.51</v>
      </c>
      <c r="J15" s="10">
        <f>SUM(J16)</f>
        <v>0</v>
      </c>
      <c r="K15" s="10">
        <f>+I15-J15</f>
        <v>-1856774.51</v>
      </c>
      <c r="L15" s="10">
        <f>+H15+K15</f>
        <v>0</v>
      </c>
    </row>
    <row r="16" spans="1:12" x14ac:dyDescent="0.2">
      <c r="A16" s="6"/>
      <c r="B16" s="15" t="s">
        <v>6</v>
      </c>
      <c r="C16" s="15"/>
      <c r="D16" s="15"/>
      <c r="E16" s="16" t="s">
        <v>7</v>
      </c>
      <c r="F16" s="17">
        <v>1856774.51</v>
      </c>
      <c r="G16" s="17">
        <v>0</v>
      </c>
      <c r="H16" s="17">
        <f>+F16-G16</f>
        <v>1856774.51</v>
      </c>
      <c r="I16" s="17">
        <v>-1856774.51</v>
      </c>
      <c r="J16" s="17">
        <v>0</v>
      </c>
      <c r="K16" s="18">
        <v>-1856774.51</v>
      </c>
      <c r="L16" s="17">
        <f>+H16+K16</f>
        <v>0</v>
      </c>
    </row>
    <row r="17" spans="1:12" ht="8.25" customHeight="1" x14ac:dyDescent="0.2">
      <c r="A17" s="13" t="s">
        <v>8</v>
      </c>
      <c r="B17" s="13"/>
      <c r="C17" s="6"/>
      <c r="D17" s="14" t="s">
        <v>9</v>
      </c>
      <c r="E17" s="14"/>
      <c r="F17" s="10">
        <f>SUM(F18:F26)</f>
        <v>0</v>
      </c>
      <c r="G17" s="10">
        <f>SUM(G18:G26)</f>
        <v>0</v>
      </c>
      <c r="H17" s="10">
        <f>+F17-G17</f>
        <v>0</v>
      </c>
      <c r="I17" s="10">
        <f>SUM(I18:I26)</f>
        <v>0</v>
      </c>
      <c r="J17" s="10">
        <f>SUM(J18:J26)</f>
        <v>0</v>
      </c>
      <c r="K17" s="10">
        <f>+I17-J17</f>
        <v>0</v>
      </c>
      <c r="L17" s="10">
        <f>+H17+K17</f>
        <v>0</v>
      </c>
    </row>
    <row r="18" spans="1:12" ht="13.95" customHeight="1" x14ac:dyDescent="0.2">
      <c r="A18" s="6"/>
      <c r="B18" s="15" t="s">
        <v>10</v>
      </c>
      <c r="C18" s="15"/>
      <c r="D18" s="15"/>
      <c r="E18" s="16" t="s">
        <v>11</v>
      </c>
      <c r="F18" s="17">
        <v>0</v>
      </c>
      <c r="G18" s="17">
        <v>0</v>
      </c>
      <c r="H18" s="17">
        <f>+F18-G18</f>
        <v>0</v>
      </c>
      <c r="I18" s="17">
        <v>0</v>
      </c>
      <c r="J18" s="17">
        <v>0</v>
      </c>
      <c r="K18" s="17">
        <f>+I18-J18</f>
        <v>0</v>
      </c>
      <c r="L18" s="17">
        <f>+H18+K18</f>
        <v>0</v>
      </c>
    </row>
    <row r="19" spans="1:12" ht="13.65" customHeight="1" x14ac:dyDescent="0.2">
      <c r="A19" s="6"/>
      <c r="B19" s="15" t="s">
        <v>12</v>
      </c>
      <c r="C19" s="15"/>
      <c r="D19" s="15"/>
      <c r="E19" s="16" t="s">
        <v>13</v>
      </c>
      <c r="F19" s="17">
        <v>0</v>
      </c>
      <c r="G19" s="17">
        <v>0</v>
      </c>
      <c r="H19" s="17">
        <f>+F19-G19</f>
        <v>0</v>
      </c>
      <c r="I19" s="17">
        <v>0</v>
      </c>
      <c r="J19" s="17">
        <v>0</v>
      </c>
      <c r="K19" s="17">
        <f t="shared" ref="K19:K26" si="1">+I19-J19</f>
        <v>0</v>
      </c>
      <c r="L19" s="17">
        <f>+H19+K19</f>
        <v>0</v>
      </c>
    </row>
    <row r="20" spans="1:12" ht="13.5" customHeight="1" x14ac:dyDescent="0.2">
      <c r="A20" s="6"/>
      <c r="B20" s="15" t="s">
        <v>14</v>
      </c>
      <c r="C20" s="15"/>
      <c r="D20" s="15"/>
      <c r="E20" s="16" t="s">
        <v>15</v>
      </c>
      <c r="F20" s="17">
        <v>0</v>
      </c>
      <c r="G20" s="17">
        <v>0</v>
      </c>
      <c r="H20" s="17">
        <f>+F20-G20</f>
        <v>0</v>
      </c>
      <c r="I20" s="17">
        <v>0</v>
      </c>
      <c r="J20" s="17">
        <v>0</v>
      </c>
      <c r="K20" s="17">
        <f t="shared" si="1"/>
        <v>0</v>
      </c>
      <c r="L20" s="17">
        <f>+H20+K20</f>
        <v>0</v>
      </c>
    </row>
    <row r="21" spans="1:12" ht="16.2" customHeight="1" x14ac:dyDescent="0.2">
      <c r="A21" s="6"/>
      <c r="B21" s="15" t="s">
        <v>16</v>
      </c>
      <c r="C21" s="15"/>
      <c r="D21" s="15"/>
      <c r="E21" s="16" t="s">
        <v>17</v>
      </c>
      <c r="F21" s="17">
        <v>0</v>
      </c>
      <c r="G21" s="17">
        <v>0</v>
      </c>
      <c r="H21" s="17">
        <f>+F21-G21</f>
        <v>0</v>
      </c>
      <c r="I21" s="17">
        <v>0</v>
      </c>
      <c r="J21" s="17">
        <v>0</v>
      </c>
      <c r="K21" s="17">
        <f t="shared" si="1"/>
        <v>0</v>
      </c>
      <c r="L21" s="17">
        <f>+H21+K21</f>
        <v>0</v>
      </c>
    </row>
    <row r="22" spans="1:12" ht="13.5" customHeight="1" x14ac:dyDescent="0.2">
      <c r="A22" s="6"/>
      <c r="B22" s="15" t="s">
        <v>18</v>
      </c>
      <c r="C22" s="15"/>
      <c r="D22" s="15"/>
      <c r="E22" s="16" t="s">
        <v>19</v>
      </c>
      <c r="F22" s="17">
        <v>0</v>
      </c>
      <c r="G22" s="17">
        <v>0</v>
      </c>
      <c r="H22" s="17">
        <f>+F22-G22</f>
        <v>0</v>
      </c>
      <c r="I22" s="17">
        <v>0</v>
      </c>
      <c r="J22" s="17">
        <v>0</v>
      </c>
      <c r="K22" s="17">
        <f t="shared" si="1"/>
        <v>0</v>
      </c>
      <c r="L22" s="17">
        <f>+H22+K22</f>
        <v>0</v>
      </c>
    </row>
    <row r="23" spans="1:12" ht="16.2" customHeight="1" x14ac:dyDescent="0.2">
      <c r="A23" s="6"/>
      <c r="B23" s="15" t="s">
        <v>20</v>
      </c>
      <c r="C23" s="15"/>
      <c r="D23" s="15"/>
      <c r="E23" s="16" t="s">
        <v>21</v>
      </c>
      <c r="F23" s="17">
        <v>0</v>
      </c>
      <c r="G23" s="17">
        <v>0</v>
      </c>
      <c r="H23" s="17">
        <f>+F23-G23</f>
        <v>0</v>
      </c>
      <c r="I23" s="17">
        <v>0</v>
      </c>
      <c r="J23" s="17">
        <v>0</v>
      </c>
      <c r="K23" s="17">
        <f t="shared" si="1"/>
        <v>0</v>
      </c>
      <c r="L23" s="17">
        <f>+H23+K23</f>
        <v>0</v>
      </c>
    </row>
    <row r="24" spans="1:12" ht="13.5" customHeight="1" x14ac:dyDescent="0.2">
      <c r="A24" s="6"/>
      <c r="B24" s="15" t="s">
        <v>22</v>
      </c>
      <c r="C24" s="15"/>
      <c r="D24" s="15"/>
      <c r="E24" s="16" t="s">
        <v>23</v>
      </c>
      <c r="F24" s="17">
        <v>0</v>
      </c>
      <c r="G24" s="17">
        <v>0</v>
      </c>
      <c r="H24" s="17">
        <f>+F24-G24</f>
        <v>0</v>
      </c>
      <c r="I24" s="17">
        <v>0</v>
      </c>
      <c r="J24" s="17">
        <v>0</v>
      </c>
      <c r="K24" s="17">
        <f t="shared" si="1"/>
        <v>0</v>
      </c>
      <c r="L24" s="17">
        <f>+H24+K24</f>
        <v>0</v>
      </c>
    </row>
    <row r="25" spans="1:12" ht="16.2" customHeight="1" x14ac:dyDescent="0.2">
      <c r="A25" s="6"/>
      <c r="B25" s="15" t="s">
        <v>24</v>
      </c>
      <c r="C25" s="15"/>
      <c r="D25" s="15"/>
      <c r="E25" s="16" t="s">
        <v>25</v>
      </c>
      <c r="F25" s="17">
        <v>0</v>
      </c>
      <c r="G25" s="17">
        <v>0</v>
      </c>
      <c r="H25" s="17">
        <f>+F25-G25</f>
        <v>0</v>
      </c>
      <c r="I25" s="17">
        <v>0</v>
      </c>
      <c r="J25" s="17">
        <v>0</v>
      </c>
      <c r="K25" s="17">
        <f t="shared" si="1"/>
        <v>0</v>
      </c>
      <c r="L25" s="17">
        <f>+H25+K25</f>
        <v>0</v>
      </c>
    </row>
    <row r="26" spans="1:12" ht="13.5" customHeight="1" x14ac:dyDescent="0.2">
      <c r="A26" s="6"/>
      <c r="B26" s="15" t="s">
        <v>26</v>
      </c>
      <c r="C26" s="15"/>
      <c r="D26" s="15"/>
      <c r="E26" s="16" t="s">
        <v>27</v>
      </c>
      <c r="F26" s="17">
        <v>0</v>
      </c>
      <c r="G26" s="17">
        <v>0</v>
      </c>
      <c r="H26" s="17">
        <f>+F26-G26</f>
        <v>0</v>
      </c>
      <c r="I26" s="17">
        <v>0</v>
      </c>
      <c r="J26" s="17">
        <v>0</v>
      </c>
      <c r="K26" s="17">
        <f t="shared" si="1"/>
        <v>0</v>
      </c>
      <c r="L26" s="17">
        <f>+H26+K26</f>
        <v>0</v>
      </c>
    </row>
    <row r="27" spans="1:12" ht="15.9" customHeight="1" x14ac:dyDescent="0.2">
      <c r="A27" s="13" t="s">
        <v>28</v>
      </c>
      <c r="B27" s="13"/>
      <c r="C27" s="6"/>
      <c r="D27" s="14" t="s">
        <v>29</v>
      </c>
      <c r="E27" s="14"/>
      <c r="F27" s="10">
        <f>SUM(F28:F29)</f>
        <v>0</v>
      </c>
      <c r="G27" s="10">
        <f>SUM(G28:G29)</f>
        <v>0</v>
      </c>
      <c r="H27" s="10">
        <f>+F27-G27</f>
        <v>0</v>
      </c>
      <c r="I27" s="10">
        <f>SUM(I28:I29)</f>
        <v>0</v>
      </c>
      <c r="J27" s="10">
        <f>SUM(J28:J29)</f>
        <v>0</v>
      </c>
      <c r="K27" s="10">
        <f>+I27-J27</f>
        <v>0</v>
      </c>
      <c r="L27" s="10">
        <f>+H27+K27</f>
        <v>0</v>
      </c>
    </row>
    <row r="28" spans="1:12" ht="15.9" customHeight="1" x14ac:dyDescent="0.2">
      <c r="A28" s="6"/>
      <c r="B28" s="15" t="s">
        <v>28</v>
      </c>
      <c r="C28" s="15"/>
      <c r="D28" s="15"/>
      <c r="E28" s="16" t="s">
        <v>29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f>+H28+K28</f>
        <v>0</v>
      </c>
    </row>
    <row r="29" spans="1:12" ht="3" customHeight="1" x14ac:dyDescent="0.2">
      <c r="A29" s="6"/>
      <c r="B29" s="15" t="s">
        <v>30</v>
      </c>
      <c r="C29" s="15"/>
      <c r="D29" s="15"/>
      <c r="E29" s="16" t="s">
        <v>31</v>
      </c>
      <c r="F29" s="17">
        <v>0</v>
      </c>
      <c r="G29" s="17">
        <v>0</v>
      </c>
      <c r="H29" s="17">
        <f>+F29-G29</f>
        <v>0</v>
      </c>
      <c r="I29" s="17">
        <v>0</v>
      </c>
      <c r="J29" s="17">
        <v>0</v>
      </c>
      <c r="K29" s="17">
        <f t="shared" ref="K29" si="2">+I29-J29</f>
        <v>0</v>
      </c>
      <c r="L29" s="17">
        <f>+H29+K29</f>
        <v>0</v>
      </c>
    </row>
    <row r="30" spans="1:12" ht="15.6" hidden="1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43.8" customHeight="1" x14ac:dyDescent="0.2">
      <c r="A31" s="8" t="s">
        <v>32</v>
      </c>
      <c r="B31" s="8"/>
      <c r="C31" s="6"/>
      <c r="D31" s="9" t="s">
        <v>33</v>
      </c>
      <c r="E31" s="9"/>
      <c r="F31" s="10">
        <f>+F32+F37+F42+F45+F52+F54+F63+F66</f>
        <v>23194576.940000001</v>
      </c>
      <c r="G31" s="10">
        <f>+G32+G37+G42+G45+G52+G54+G63+G66</f>
        <v>23194576.940000001</v>
      </c>
      <c r="H31" s="10">
        <f>+H32+H37+H42+H45+H52+H54+H63+H66</f>
        <v>0</v>
      </c>
      <c r="I31" s="10">
        <f>+I32+I37+I42+I45+I52+I54+I63+I66</f>
        <v>-565197.5</v>
      </c>
      <c r="J31" s="10">
        <f>+J32+J37+J42+J45+J52+J54+J63+J66</f>
        <v>-565197.5</v>
      </c>
      <c r="K31" s="10">
        <f>+K32+K37+K42+K45+K52+K54+K63+K66</f>
        <v>0</v>
      </c>
      <c r="L31" s="10">
        <f>+L32+L37+L42+L45+L52+L54+L63+L66</f>
        <v>0</v>
      </c>
    </row>
    <row r="32" spans="1:12" ht="15.9" customHeight="1" x14ac:dyDescent="0.2">
      <c r="A32" s="13" t="s">
        <v>34</v>
      </c>
      <c r="B32" s="13"/>
      <c r="C32" s="6"/>
      <c r="D32" s="14" t="s">
        <v>35</v>
      </c>
      <c r="E32" s="14"/>
      <c r="F32" s="19">
        <f>SUM(F33:F36)</f>
        <v>12520205.060000002</v>
      </c>
      <c r="G32" s="19">
        <f>SUM(G33:G36)</f>
        <v>12520205.060000002</v>
      </c>
      <c r="H32" s="19">
        <f>F32-G32</f>
        <v>0</v>
      </c>
      <c r="I32" s="19">
        <f t="shared" ref="I32:L32" si="3">SUM(I33:I36)</f>
        <v>-428112.44</v>
      </c>
      <c r="J32" s="19">
        <f t="shared" si="3"/>
        <v>-428112.44</v>
      </c>
      <c r="K32" s="19">
        <f>I32-J32</f>
        <v>0</v>
      </c>
      <c r="L32" s="19">
        <f t="shared" si="3"/>
        <v>0</v>
      </c>
    </row>
    <row r="33" spans="1:12" ht="15.9" customHeight="1" x14ac:dyDescent="0.2">
      <c r="A33" s="6"/>
      <c r="B33" s="15" t="s">
        <v>36</v>
      </c>
      <c r="C33" s="15"/>
      <c r="D33" s="15"/>
      <c r="E33" s="16" t="s">
        <v>37</v>
      </c>
      <c r="F33" s="17">
        <v>4515323.58</v>
      </c>
      <c r="G33" s="17">
        <v>4515323.58</v>
      </c>
      <c r="H33" s="17">
        <f>F33-G33</f>
        <v>0</v>
      </c>
      <c r="I33" s="17">
        <v>-32425.73</v>
      </c>
      <c r="J33" s="17">
        <v>-32425.73</v>
      </c>
      <c r="K33" s="17">
        <f>I33-J33</f>
        <v>0</v>
      </c>
      <c r="L33" s="17">
        <f>+H33+K33</f>
        <v>0</v>
      </c>
    </row>
    <row r="34" spans="1:12" ht="15.9" customHeight="1" x14ac:dyDescent="0.2">
      <c r="A34" s="6"/>
      <c r="B34" s="15" t="s">
        <v>38</v>
      </c>
      <c r="C34" s="15"/>
      <c r="D34" s="15"/>
      <c r="E34" s="16" t="s">
        <v>39</v>
      </c>
      <c r="F34" s="17">
        <v>105387.45</v>
      </c>
      <c r="G34" s="17">
        <v>105387.45</v>
      </c>
      <c r="H34" s="17">
        <f>F34-G34</f>
        <v>0</v>
      </c>
      <c r="I34" s="17">
        <v>0</v>
      </c>
      <c r="J34" s="17">
        <v>0</v>
      </c>
      <c r="K34" s="17">
        <f t="shared" ref="K34:K36" si="4">I34-J34</f>
        <v>0</v>
      </c>
      <c r="L34" s="17">
        <f>+H34+K34</f>
        <v>0</v>
      </c>
    </row>
    <row r="35" spans="1:12" ht="16.2" customHeight="1" x14ac:dyDescent="0.2">
      <c r="A35" s="6"/>
      <c r="B35" s="15" t="s">
        <v>40</v>
      </c>
      <c r="C35" s="15"/>
      <c r="D35" s="15"/>
      <c r="E35" s="16" t="s">
        <v>41</v>
      </c>
      <c r="F35" s="17">
        <v>6929674.8200000003</v>
      </c>
      <c r="G35" s="17">
        <v>6929674.8200000003</v>
      </c>
      <c r="H35" s="17">
        <f>F35-G35</f>
        <v>0</v>
      </c>
      <c r="I35" s="17">
        <v>-365738.09</v>
      </c>
      <c r="J35" s="17">
        <v>-365738.09</v>
      </c>
      <c r="K35" s="17">
        <f t="shared" si="4"/>
        <v>0</v>
      </c>
      <c r="L35" s="17">
        <f>+H35+K35</f>
        <v>0</v>
      </c>
    </row>
    <row r="36" spans="1:12" ht="13.5" customHeight="1" x14ac:dyDescent="0.2">
      <c r="A36" s="6"/>
      <c r="B36" s="15" t="s">
        <v>42</v>
      </c>
      <c r="C36" s="15"/>
      <c r="D36" s="15"/>
      <c r="E36" s="16" t="s">
        <v>43</v>
      </c>
      <c r="F36" s="17">
        <v>969819.21</v>
      </c>
      <c r="G36" s="17">
        <v>969819.21</v>
      </c>
      <c r="H36" s="17">
        <f>F36-G36</f>
        <v>0</v>
      </c>
      <c r="I36" s="17">
        <v>-29948.62</v>
      </c>
      <c r="J36" s="17">
        <v>-29948.62</v>
      </c>
      <c r="K36" s="17">
        <f t="shared" si="4"/>
        <v>0</v>
      </c>
      <c r="L36" s="17">
        <f>+H36+K36</f>
        <v>0</v>
      </c>
    </row>
    <row r="37" spans="1:12" ht="15.6" customHeight="1" x14ac:dyDescent="0.2">
      <c r="A37" s="13" t="s">
        <v>44</v>
      </c>
      <c r="B37" s="13"/>
      <c r="C37" s="6"/>
      <c r="D37" s="14" t="s">
        <v>45</v>
      </c>
      <c r="E37" s="14"/>
      <c r="F37" s="19">
        <f>SUM(F38:F41)</f>
        <v>3954040.07</v>
      </c>
      <c r="G37" s="19">
        <f>SUM(G38:G41)</f>
        <v>3954040.07</v>
      </c>
      <c r="H37" s="19">
        <f>+F37-G37</f>
        <v>0</v>
      </c>
      <c r="I37" s="19">
        <f>SUM(I38:I41)</f>
        <v>-75057.049999999988</v>
      </c>
      <c r="J37" s="19">
        <f>SUM(J38:J41)</f>
        <v>-75057.049999999988</v>
      </c>
      <c r="K37" s="19">
        <f>+I37-J37</f>
        <v>0</v>
      </c>
      <c r="L37" s="6"/>
    </row>
    <row r="38" spans="1:12" ht="7.95" customHeight="1" x14ac:dyDescent="0.2">
      <c r="A38" s="6"/>
      <c r="B38" s="15" t="s">
        <v>46</v>
      </c>
      <c r="C38" s="15"/>
      <c r="D38" s="15"/>
      <c r="E38" s="16" t="s">
        <v>47</v>
      </c>
      <c r="F38" s="17">
        <v>3078968.26</v>
      </c>
      <c r="G38" s="17">
        <v>3078968.26</v>
      </c>
      <c r="H38" s="17">
        <f>+F38-G38</f>
        <v>0</v>
      </c>
      <c r="I38" s="17">
        <v>-64501.2</v>
      </c>
      <c r="J38" s="17">
        <v>-64501.2</v>
      </c>
      <c r="K38" s="17">
        <f t="shared" ref="K38:K41" si="5">+I38-J38</f>
        <v>0</v>
      </c>
      <c r="L38" s="17">
        <f>+H38+K38</f>
        <v>0</v>
      </c>
    </row>
    <row r="39" spans="1:12" ht="12.9" customHeight="1" x14ac:dyDescent="0.2">
      <c r="A39" s="6"/>
      <c r="B39" s="15" t="s">
        <v>48</v>
      </c>
      <c r="C39" s="15"/>
      <c r="D39" s="15"/>
      <c r="E39" s="16" t="s">
        <v>49</v>
      </c>
      <c r="F39" s="17">
        <v>0</v>
      </c>
      <c r="G39" s="17">
        <v>0</v>
      </c>
      <c r="H39" s="17">
        <f>+F39-G39</f>
        <v>0</v>
      </c>
      <c r="I39" s="17">
        <v>0</v>
      </c>
      <c r="J39" s="17">
        <v>0</v>
      </c>
      <c r="K39" s="17">
        <f t="shared" si="5"/>
        <v>0</v>
      </c>
      <c r="L39" s="17">
        <f>+H39+K39</f>
        <v>0</v>
      </c>
    </row>
    <row r="40" spans="1:12" ht="13.65" customHeight="1" x14ac:dyDescent="0.2">
      <c r="A40" s="6"/>
      <c r="B40" s="15" t="s">
        <v>50</v>
      </c>
      <c r="C40" s="15"/>
      <c r="D40" s="15"/>
      <c r="E40" s="16" t="s">
        <v>51</v>
      </c>
      <c r="F40" s="17">
        <v>259526.99</v>
      </c>
      <c r="G40" s="17">
        <v>259526.99</v>
      </c>
      <c r="H40" s="17">
        <f>+F40-G40</f>
        <v>0</v>
      </c>
      <c r="I40" s="17">
        <v>-5506.2</v>
      </c>
      <c r="J40" s="17">
        <v>-5506.2</v>
      </c>
      <c r="K40" s="17">
        <f t="shared" si="5"/>
        <v>0</v>
      </c>
      <c r="L40" s="17">
        <f>+H40+K40</f>
        <v>0</v>
      </c>
    </row>
    <row r="41" spans="1:12" ht="16.2" customHeight="1" x14ac:dyDescent="0.2">
      <c r="A41" s="6"/>
      <c r="B41" s="15" t="s">
        <v>52</v>
      </c>
      <c r="C41" s="15"/>
      <c r="D41" s="15"/>
      <c r="E41" s="16" t="s">
        <v>53</v>
      </c>
      <c r="F41" s="17">
        <v>615544.81999999995</v>
      </c>
      <c r="G41" s="17">
        <v>615544.81999999995</v>
      </c>
      <c r="H41" s="17">
        <f>+F41-G41</f>
        <v>0</v>
      </c>
      <c r="I41" s="17">
        <v>-5049.6499999999996</v>
      </c>
      <c r="J41" s="17">
        <v>-5049.6499999999996</v>
      </c>
      <c r="K41" s="17">
        <f t="shared" si="5"/>
        <v>0</v>
      </c>
      <c r="L41" s="17">
        <f>+H41+K41</f>
        <v>0</v>
      </c>
    </row>
    <row r="42" spans="1:12" ht="15.9" customHeight="1" x14ac:dyDescent="0.2">
      <c r="A42" s="13" t="s">
        <v>54</v>
      </c>
      <c r="B42" s="13"/>
      <c r="C42" s="6"/>
      <c r="D42" s="14" t="s">
        <v>55</v>
      </c>
      <c r="E42" s="14"/>
      <c r="F42" s="19">
        <f>SUM(F43:F44)</f>
        <v>457253.57999999996</v>
      </c>
      <c r="G42" s="19">
        <f>SUM(G43:G44)</f>
        <v>457253.57999999996</v>
      </c>
      <c r="H42" s="19">
        <f>+F42-G42</f>
        <v>0</v>
      </c>
      <c r="I42" s="19">
        <f>SUM(I43:I44)</f>
        <v>0</v>
      </c>
      <c r="J42" s="19">
        <f>SUM(J43:J44)</f>
        <v>0</v>
      </c>
      <c r="K42" s="19">
        <f>+I42-J42</f>
        <v>0</v>
      </c>
      <c r="L42" s="6"/>
    </row>
    <row r="43" spans="1:12" ht="9.15" customHeight="1" x14ac:dyDescent="0.2">
      <c r="A43" s="6"/>
      <c r="B43" s="15" t="s">
        <v>56</v>
      </c>
      <c r="C43" s="15"/>
      <c r="D43" s="15"/>
      <c r="E43" s="16" t="s">
        <v>57</v>
      </c>
      <c r="F43" s="17">
        <v>360630.48</v>
      </c>
      <c r="G43" s="17">
        <v>360630.48</v>
      </c>
      <c r="H43" s="17">
        <f>+F43-G43</f>
        <v>0</v>
      </c>
      <c r="I43" s="17">
        <v>0</v>
      </c>
      <c r="J43" s="17">
        <v>0</v>
      </c>
      <c r="K43" s="17">
        <f t="shared" ref="K43:K44" si="6">+I43-J43</f>
        <v>0</v>
      </c>
      <c r="L43" s="17">
        <f>+H43+K43</f>
        <v>0</v>
      </c>
    </row>
    <row r="44" spans="1:12" ht="10.199999999999999" customHeight="1" x14ac:dyDescent="0.2">
      <c r="A44" s="6"/>
      <c r="B44" s="15" t="s">
        <v>58</v>
      </c>
      <c r="C44" s="15"/>
      <c r="D44" s="15"/>
      <c r="E44" s="16" t="s">
        <v>59</v>
      </c>
      <c r="F44" s="17">
        <v>96623.1</v>
      </c>
      <c r="G44" s="17">
        <v>96623.1</v>
      </c>
      <c r="H44" s="17">
        <f>+F44-G44</f>
        <v>0</v>
      </c>
      <c r="I44" s="17">
        <v>0</v>
      </c>
      <c r="J44" s="17">
        <v>0</v>
      </c>
      <c r="K44" s="17">
        <f t="shared" si="6"/>
        <v>0</v>
      </c>
      <c r="L44" s="17">
        <f>+H44+K44</f>
        <v>0</v>
      </c>
    </row>
    <row r="45" spans="1:12" ht="16.2" customHeight="1" x14ac:dyDescent="0.2">
      <c r="A45" s="13" t="s">
        <v>60</v>
      </c>
      <c r="B45" s="13"/>
      <c r="C45" s="6"/>
      <c r="D45" s="14" t="s">
        <v>61</v>
      </c>
      <c r="E45" s="14"/>
      <c r="F45" s="19">
        <f>SUM(F46:F51)</f>
        <v>1965860.2</v>
      </c>
      <c r="G45" s="19">
        <f>SUM(G46:G51)</f>
        <v>1965860.2</v>
      </c>
      <c r="H45" s="19">
        <f>+F45-G45</f>
        <v>0</v>
      </c>
      <c r="I45" s="19">
        <f>SUM(I46:I51)</f>
        <v>0</v>
      </c>
      <c r="J45" s="19">
        <f>SUM(J46:J51)</f>
        <v>0</v>
      </c>
      <c r="K45" s="19">
        <f>+I45-J45</f>
        <v>0</v>
      </c>
      <c r="L45" s="6"/>
    </row>
    <row r="46" spans="1:12" ht="13.5" customHeight="1" x14ac:dyDescent="0.2">
      <c r="A46" s="6"/>
      <c r="B46" s="15" t="s">
        <v>62</v>
      </c>
      <c r="C46" s="15"/>
      <c r="D46" s="15"/>
      <c r="E46" s="16" t="s">
        <v>63</v>
      </c>
      <c r="F46" s="17">
        <v>1965860.2</v>
      </c>
      <c r="G46" s="17">
        <v>1965860.2</v>
      </c>
      <c r="H46" s="17">
        <f>+F46-G46</f>
        <v>0</v>
      </c>
      <c r="I46" s="17">
        <v>0</v>
      </c>
      <c r="J46" s="17">
        <v>0</v>
      </c>
      <c r="K46" s="17">
        <f>+I46-J46</f>
        <v>0</v>
      </c>
      <c r="L46" s="17">
        <f>+H46+K46</f>
        <v>0</v>
      </c>
    </row>
    <row r="47" spans="1:12" ht="15.9" customHeight="1" x14ac:dyDescent="0.2">
      <c r="A47" s="6"/>
      <c r="B47" s="15" t="s">
        <v>64</v>
      </c>
      <c r="C47" s="15"/>
      <c r="D47" s="15"/>
      <c r="E47" s="16" t="s">
        <v>65</v>
      </c>
      <c r="F47" s="17">
        <v>0</v>
      </c>
      <c r="G47" s="17">
        <v>0</v>
      </c>
      <c r="H47" s="17">
        <f>+F47-G47</f>
        <v>0</v>
      </c>
      <c r="I47" s="17">
        <v>0</v>
      </c>
      <c r="J47" s="17">
        <v>0</v>
      </c>
      <c r="K47" s="17">
        <f>+I47-J47</f>
        <v>0</v>
      </c>
      <c r="L47" s="17">
        <f>+H47+K47</f>
        <v>0</v>
      </c>
    </row>
    <row r="48" spans="1:12" ht="15.9" customHeight="1" x14ac:dyDescent="0.2">
      <c r="A48" s="6"/>
      <c r="B48" s="15" t="s">
        <v>66</v>
      </c>
      <c r="C48" s="15"/>
      <c r="D48" s="15"/>
      <c r="E48" s="16" t="s">
        <v>67</v>
      </c>
      <c r="F48" s="17">
        <v>0</v>
      </c>
      <c r="G48" s="17">
        <v>0</v>
      </c>
      <c r="H48" s="17">
        <f>+F48-G48</f>
        <v>0</v>
      </c>
      <c r="I48" s="17">
        <v>0</v>
      </c>
      <c r="J48" s="17">
        <v>0</v>
      </c>
      <c r="K48" s="17">
        <f>+I48-J48</f>
        <v>0</v>
      </c>
      <c r="L48" s="17">
        <f>+H48+K48</f>
        <v>0</v>
      </c>
    </row>
    <row r="49" spans="1:12" ht="15.9" customHeight="1" x14ac:dyDescent="0.2">
      <c r="A49" s="6"/>
      <c r="B49" s="15" t="s">
        <v>68</v>
      </c>
      <c r="C49" s="15"/>
      <c r="D49" s="15"/>
      <c r="E49" s="16" t="s">
        <v>69</v>
      </c>
      <c r="F49" s="17">
        <v>0</v>
      </c>
      <c r="G49" s="17">
        <v>0</v>
      </c>
      <c r="H49" s="17">
        <f>+F49-G49</f>
        <v>0</v>
      </c>
      <c r="I49" s="17">
        <v>0</v>
      </c>
      <c r="J49" s="17">
        <v>0</v>
      </c>
      <c r="K49" s="17">
        <f>+I49-J49</f>
        <v>0</v>
      </c>
      <c r="L49" s="17">
        <f>+H49+K49</f>
        <v>0</v>
      </c>
    </row>
    <row r="50" spans="1:12" ht="16.2" customHeight="1" x14ac:dyDescent="0.2">
      <c r="A50" s="6"/>
      <c r="B50" s="15" t="s">
        <v>70</v>
      </c>
      <c r="C50" s="15"/>
      <c r="D50" s="15"/>
      <c r="E50" s="16" t="s">
        <v>71</v>
      </c>
      <c r="F50" s="17">
        <v>0</v>
      </c>
      <c r="G50" s="17">
        <v>0</v>
      </c>
      <c r="H50" s="17">
        <f>+F50-G50</f>
        <v>0</v>
      </c>
      <c r="I50" s="17">
        <v>0</v>
      </c>
      <c r="J50" s="17">
        <v>0</v>
      </c>
      <c r="K50" s="17">
        <f>+I50-J50</f>
        <v>0</v>
      </c>
      <c r="L50" s="17">
        <f>+H50+K50</f>
        <v>0</v>
      </c>
    </row>
    <row r="51" spans="1:12" ht="13.5" customHeight="1" x14ac:dyDescent="0.2">
      <c r="A51" s="6"/>
      <c r="B51" s="15" t="s">
        <v>72</v>
      </c>
      <c r="C51" s="15"/>
      <c r="D51" s="15"/>
      <c r="E51" s="16" t="s">
        <v>73</v>
      </c>
      <c r="F51" s="17">
        <v>0</v>
      </c>
      <c r="G51" s="17">
        <v>0</v>
      </c>
      <c r="H51" s="17">
        <f>+F51-G51</f>
        <v>0</v>
      </c>
      <c r="I51" s="17">
        <v>0</v>
      </c>
      <c r="J51" s="17">
        <v>0</v>
      </c>
      <c r="K51" s="17">
        <f>+I51-J51</f>
        <v>0</v>
      </c>
      <c r="L51" s="17">
        <f>+H51+K51</f>
        <v>0</v>
      </c>
    </row>
    <row r="52" spans="1:12" ht="15.9" customHeight="1" x14ac:dyDescent="0.2">
      <c r="A52" s="13" t="s">
        <v>74</v>
      </c>
      <c r="B52" s="13"/>
      <c r="C52" s="6"/>
      <c r="D52" s="14" t="s">
        <v>75</v>
      </c>
      <c r="E52" s="14"/>
      <c r="F52" s="19">
        <f>SUM(F53)</f>
        <v>0</v>
      </c>
      <c r="G52" s="19">
        <f>SUM(G53)</f>
        <v>0</v>
      </c>
      <c r="H52" s="19">
        <f>+F52-G52</f>
        <v>0</v>
      </c>
      <c r="I52" s="19">
        <f>SUM(I53)</f>
        <v>0</v>
      </c>
      <c r="J52" s="19">
        <f>SUM(J53)</f>
        <v>0</v>
      </c>
      <c r="K52" s="19">
        <f>+I52-J52</f>
        <v>0</v>
      </c>
      <c r="L52" s="6"/>
    </row>
    <row r="53" spans="1:12" ht="16.2" customHeight="1" x14ac:dyDescent="0.2">
      <c r="A53" s="6"/>
      <c r="B53" s="15" t="s">
        <v>74</v>
      </c>
      <c r="C53" s="15"/>
      <c r="D53" s="15"/>
      <c r="E53" s="16" t="s">
        <v>75</v>
      </c>
      <c r="F53" s="17">
        <v>0</v>
      </c>
      <c r="G53" s="17">
        <v>0</v>
      </c>
      <c r="H53" s="17">
        <f>+F53-G53</f>
        <v>0</v>
      </c>
      <c r="I53" s="17">
        <v>0</v>
      </c>
      <c r="J53" s="17">
        <v>0</v>
      </c>
      <c r="K53" s="17">
        <f>+I53-J53</f>
        <v>0</v>
      </c>
      <c r="L53" s="17">
        <f>+H53+K53</f>
        <v>0</v>
      </c>
    </row>
    <row r="54" spans="1:12" ht="13.2" customHeight="1" x14ac:dyDescent="0.2">
      <c r="A54" s="13" t="s">
        <v>76</v>
      </c>
      <c r="B54" s="13"/>
      <c r="C54" s="6"/>
      <c r="D54" s="14" t="s">
        <v>77</v>
      </c>
      <c r="E54" s="14"/>
      <c r="F54" s="19">
        <f>SUM(F55:F62)</f>
        <v>3961490.2099999995</v>
      </c>
      <c r="G54" s="19">
        <f>SUM(G55:G62)</f>
        <v>3961490.2099999995</v>
      </c>
      <c r="H54" s="19">
        <f>+F54-G54</f>
        <v>0</v>
      </c>
      <c r="I54" s="19">
        <f>SUM(I55:I62)</f>
        <v>-62028.009999999995</v>
      </c>
      <c r="J54" s="19">
        <f>SUM(J55:J62)</f>
        <v>-62028.009999999995</v>
      </c>
      <c r="K54" s="19">
        <f>+I54-J54</f>
        <v>0</v>
      </c>
      <c r="L54" s="6"/>
    </row>
    <row r="55" spans="1:12" ht="15.9" customHeight="1" x14ac:dyDescent="0.2">
      <c r="A55" s="6"/>
      <c r="B55" s="15" t="s">
        <v>78</v>
      </c>
      <c r="C55" s="15"/>
      <c r="D55" s="15"/>
      <c r="E55" s="16" t="s">
        <v>79</v>
      </c>
      <c r="F55" s="17">
        <v>0</v>
      </c>
      <c r="G55" s="17">
        <v>0</v>
      </c>
      <c r="H55" s="17">
        <f>+F55-G55</f>
        <v>0</v>
      </c>
      <c r="I55" s="17">
        <v>0</v>
      </c>
      <c r="J55" s="17">
        <v>0</v>
      </c>
      <c r="K55" s="17">
        <f>+I55-J55</f>
        <v>0</v>
      </c>
      <c r="L55" s="17">
        <f>+H55+K55</f>
        <v>0</v>
      </c>
    </row>
    <row r="56" spans="1:12" ht="15.9" customHeight="1" x14ac:dyDescent="0.2">
      <c r="A56" s="6"/>
      <c r="B56" s="15" t="s">
        <v>80</v>
      </c>
      <c r="C56" s="15"/>
      <c r="D56" s="15"/>
      <c r="E56" s="16" t="s">
        <v>81</v>
      </c>
      <c r="F56" s="17">
        <v>76394.570000000007</v>
      </c>
      <c r="G56" s="17">
        <v>76394.570000000007</v>
      </c>
      <c r="H56" s="17">
        <f>+F56-G56</f>
        <v>0</v>
      </c>
      <c r="I56" s="17">
        <v>-15700</v>
      </c>
      <c r="J56" s="17">
        <v>-15700</v>
      </c>
      <c r="K56" s="17">
        <f>+I56-J56</f>
        <v>0</v>
      </c>
      <c r="L56" s="17">
        <f>+H56+K56</f>
        <v>0</v>
      </c>
    </row>
    <row r="57" spans="1:12" ht="15.9" customHeight="1" x14ac:dyDescent="0.2">
      <c r="A57" s="6"/>
      <c r="B57" s="15" t="s">
        <v>82</v>
      </c>
      <c r="C57" s="15"/>
      <c r="D57" s="15"/>
      <c r="E57" s="16" t="s">
        <v>83</v>
      </c>
      <c r="F57" s="17">
        <v>0</v>
      </c>
      <c r="G57" s="17">
        <v>0</v>
      </c>
      <c r="H57" s="17">
        <f>+F57-G57</f>
        <v>0</v>
      </c>
      <c r="I57" s="17">
        <v>0</v>
      </c>
      <c r="J57" s="17">
        <v>0</v>
      </c>
      <c r="K57" s="17">
        <f>+I57-J57</f>
        <v>0</v>
      </c>
      <c r="L57" s="17">
        <f>+H57+K57</f>
        <v>0</v>
      </c>
    </row>
    <row r="58" spans="1:12" ht="15.9" customHeight="1" x14ac:dyDescent="0.2">
      <c r="A58" s="6"/>
      <c r="B58" s="15" t="s">
        <v>84</v>
      </c>
      <c r="C58" s="15"/>
      <c r="D58" s="15"/>
      <c r="E58" s="16" t="s">
        <v>85</v>
      </c>
      <c r="F58" s="17">
        <v>2435795.84</v>
      </c>
      <c r="G58" s="17">
        <v>2435795.84</v>
      </c>
      <c r="H58" s="17">
        <f>+F58-G58</f>
        <v>0</v>
      </c>
      <c r="I58" s="17">
        <v>-20199</v>
      </c>
      <c r="J58" s="17">
        <v>-20199</v>
      </c>
      <c r="K58" s="17">
        <f>+I58-J58</f>
        <v>0</v>
      </c>
      <c r="L58" s="17">
        <f>+H58+K58</f>
        <v>0</v>
      </c>
    </row>
    <row r="59" spans="1:12" ht="15.9" customHeight="1" x14ac:dyDescent="0.2">
      <c r="A59" s="6"/>
      <c r="B59" s="15" t="s">
        <v>86</v>
      </c>
      <c r="C59" s="15"/>
      <c r="D59" s="15"/>
      <c r="E59" s="16" t="s">
        <v>87</v>
      </c>
      <c r="F59" s="17">
        <v>439252.85</v>
      </c>
      <c r="G59" s="17">
        <v>439252.85</v>
      </c>
      <c r="H59" s="17">
        <f>+F59-G59</f>
        <v>0</v>
      </c>
      <c r="I59" s="17">
        <v>-230</v>
      </c>
      <c r="J59" s="17">
        <v>-230</v>
      </c>
      <c r="K59" s="17">
        <f>+I59-J59</f>
        <v>0</v>
      </c>
      <c r="L59" s="17">
        <f>+H59+K59</f>
        <v>0</v>
      </c>
    </row>
    <row r="60" spans="1:12" ht="16.2" customHeight="1" x14ac:dyDescent="0.2">
      <c r="A60" s="6"/>
      <c r="B60" s="15" t="s">
        <v>88</v>
      </c>
      <c r="C60" s="15"/>
      <c r="D60" s="15"/>
      <c r="E60" s="16" t="s">
        <v>89</v>
      </c>
      <c r="F60" s="17">
        <v>66975.88</v>
      </c>
      <c r="G60" s="17">
        <v>66975.88</v>
      </c>
      <c r="H60" s="17">
        <f>+F60-G60</f>
        <v>0</v>
      </c>
      <c r="I60" s="17">
        <v>0</v>
      </c>
      <c r="J60" s="17">
        <v>0</v>
      </c>
      <c r="K60" s="17">
        <f>+I60-J60</f>
        <v>0</v>
      </c>
      <c r="L60" s="17">
        <f>+H60+K60</f>
        <v>0</v>
      </c>
    </row>
    <row r="61" spans="1:12" ht="13.5" customHeight="1" x14ac:dyDescent="0.2">
      <c r="A61" s="6"/>
      <c r="B61" s="15" t="s">
        <v>90</v>
      </c>
      <c r="C61" s="15"/>
      <c r="D61" s="15"/>
      <c r="E61" s="16" t="s">
        <v>91</v>
      </c>
      <c r="F61" s="17">
        <v>161710.9</v>
      </c>
      <c r="G61" s="17">
        <v>161710.9</v>
      </c>
      <c r="H61" s="17">
        <f>+F61-G61</f>
        <v>0</v>
      </c>
      <c r="I61" s="17">
        <v>0</v>
      </c>
      <c r="J61" s="17">
        <v>0</v>
      </c>
      <c r="K61" s="17">
        <f>+I61-J61</f>
        <v>0</v>
      </c>
      <c r="L61" s="17">
        <f>+H61+K61</f>
        <v>0</v>
      </c>
    </row>
    <row r="62" spans="1:12" ht="16.2" customHeight="1" x14ac:dyDescent="0.2">
      <c r="A62" s="6"/>
      <c r="B62" s="15" t="s">
        <v>92</v>
      </c>
      <c r="C62" s="15"/>
      <c r="D62" s="15"/>
      <c r="E62" s="16" t="s">
        <v>93</v>
      </c>
      <c r="F62" s="17">
        <v>781360.17</v>
      </c>
      <c r="G62" s="17">
        <v>781360.17</v>
      </c>
      <c r="H62" s="17">
        <f>+F62-G62</f>
        <v>0</v>
      </c>
      <c r="I62" s="17">
        <v>-25899.01</v>
      </c>
      <c r="J62" s="17">
        <v>-25899.01</v>
      </c>
      <c r="K62" s="17">
        <f>+I62-J62</f>
        <v>0</v>
      </c>
      <c r="L62" s="17">
        <f>+H62+K62</f>
        <v>0</v>
      </c>
    </row>
    <row r="63" spans="1:12" ht="13.5" customHeight="1" x14ac:dyDescent="0.2">
      <c r="A63" s="13" t="s">
        <v>94</v>
      </c>
      <c r="B63" s="13"/>
      <c r="C63" s="6"/>
      <c r="D63" s="14" t="s">
        <v>95</v>
      </c>
      <c r="E63" s="14"/>
      <c r="F63" s="19">
        <f>SUM(F64:F65)</f>
        <v>335727.82</v>
      </c>
      <c r="G63" s="19">
        <f>SUM(G64:G65)</f>
        <v>335727.82</v>
      </c>
      <c r="H63" s="19">
        <f>+F63-G63</f>
        <v>0</v>
      </c>
      <c r="I63" s="19">
        <f>SUM(I64:I65)</f>
        <v>0</v>
      </c>
      <c r="J63" s="19">
        <f>SUM(J64:J65)</f>
        <v>0</v>
      </c>
      <c r="K63" s="19">
        <f>+I63-J63</f>
        <v>0</v>
      </c>
      <c r="L63" s="6"/>
    </row>
    <row r="64" spans="1:12" ht="15.9" customHeight="1" x14ac:dyDescent="0.2">
      <c r="A64" s="6"/>
      <c r="B64" s="15" t="s">
        <v>96</v>
      </c>
      <c r="C64" s="15"/>
      <c r="D64" s="15"/>
      <c r="E64" s="16" t="s">
        <v>97</v>
      </c>
      <c r="F64" s="17">
        <v>313107.82</v>
      </c>
      <c r="G64" s="17">
        <v>313107.82</v>
      </c>
      <c r="H64" s="17">
        <f>+F64-G64</f>
        <v>0</v>
      </c>
      <c r="I64" s="17">
        <v>0</v>
      </c>
      <c r="J64" s="17">
        <v>0</v>
      </c>
      <c r="K64" s="17">
        <f>+I64-J64</f>
        <v>0</v>
      </c>
      <c r="L64" s="17">
        <f>+H64+K64</f>
        <v>0</v>
      </c>
    </row>
    <row r="65" spans="1:12" ht="15.9" customHeight="1" x14ac:dyDescent="0.2">
      <c r="A65" s="6"/>
      <c r="B65" s="15" t="s">
        <v>98</v>
      </c>
      <c r="C65" s="15"/>
      <c r="D65" s="15"/>
      <c r="E65" s="16" t="s">
        <v>99</v>
      </c>
      <c r="F65" s="17">
        <v>22620</v>
      </c>
      <c r="G65" s="17">
        <v>22620</v>
      </c>
      <c r="H65" s="17">
        <f>+F65-G65</f>
        <v>0</v>
      </c>
      <c r="I65" s="17">
        <v>0</v>
      </c>
      <c r="J65" s="17">
        <v>0</v>
      </c>
      <c r="K65" s="17">
        <f>+I65-J65</f>
        <v>0</v>
      </c>
      <c r="L65" s="17">
        <f>+H65+K65</f>
        <v>0</v>
      </c>
    </row>
    <row r="66" spans="1:12" ht="15.9" customHeight="1" x14ac:dyDescent="0.2">
      <c r="A66" s="13" t="s">
        <v>100</v>
      </c>
      <c r="B66" s="13"/>
      <c r="C66" s="6"/>
      <c r="D66" s="14" t="s">
        <v>101</v>
      </c>
      <c r="E66" s="14"/>
      <c r="F66" s="19">
        <f>SUM(F67:F75)</f>
        <v>0</v>
      </c>
      <c r="G66" s="19">
        <f>SUM(G67:G75)</f>
        <v>0</v>
      </c>
      <c r="H66" s="19">
        <f>+F66-G66</f>
        <v>0</v>
      </c>
      <c r="I66" s="19">
        <f>SUM(I67:I75)</f>
        <v>0</v>
      </c>
      <c r="J66" s="19">
        <f>SUM(J67:J75)</f>
        <v>0</v>
      </c>
      <c r="K66" s="19">
        <f>+I66-J66</f>
        <v>0</v>
      </c>
      <c r="L66" s="6"/>
    </row>
    <row r="67" spans="1:12" ht="15.9" customHeight="1" x14ac:dyDescent="0.2">
      <c r="A67" s="6"/>
      <c r="B67" s="15" t="s">
        <v>102</v>
      </c>
      <c r="C67" s="15"/>
      <c r="D67" s="15"/>
      <c r="E67" s="16" t="s">
        <v>103</v>
      </c>
      <c r="F67" s="17">
        <v>0</v>
      </c>
      <c r="G67" s="17">
        <v>0</v>
      </c>
      <c r="H67" s="17">
        <f>+F67-G67</f>
        <v>0</v>
      </c>
      <c r="I67" s="17">
        <v>0</v>
      </c>
      <c r="J67" s="17">
        <v>0</v>
      </c>
      <c r="K67" s="17">
        <f>+I67-J67</f>
        <v>0</v>
      </c>
      <c r="L67" s="17">
        <f>+H67+K67</f>
        <v>0</v>
      </c>
    </row>
    <row r="68" spans="1:12" ht="15.9" customHeight="1" x14ac:dyDescent="0.2">
      <c r="A68" s="6"/>
      <c r="B68" s="15" t="s">
        <v>104</v>
      </c>
      <c r="C68" s="15"/>
      <c r="D68" s="15"/>
      <c r="E68" s="16" t="s">
        <v>105</v>
      </c>
      <c r="F68" s="17">
        <v>0</v>
      </c>
      <c r="G68" s="17">
        <v>0</v>
      </c>
      <c r="H68" s="17">
        <f>+F68-G68</f>
        <v>0</v>
      </c>
      <c r="I68" s="17">
        <v>0</v>
      </c>
      <c r="J68" s="17">
        <v>0</v>
      </c>
      <c r="K68" s="17">
        <f>+I68-J68</f>
        <v>0</v>
      </c>
      <c r="L68" s="17">
        <f>+H68+K68</f>
        <v>0</v>
      </c>
    </row>
    <row r="69" spans="1:12" ht="9.15" customHeight="1" x14ac:dyDescent="0.2">
      <c r="A69" s="6"/>
      <c r="B69" s="15" t="s">
        <v>106</v>
      </c>
      <c r="C69" s="15"/>
      <c r="D69" s="15"/>
      <c r="E69" s="16" t="s">
        <v>107</v>
      </c>
      <c r="F69" s="17">
        <v>0</v>
      </c>
      <c r="G69" s="17">
        <v>0</v>
      </c>
      <c r="H69" s="17">
        <f>+F69-G69</f>
        <v>0</v>
      </c>
      <c r="I69" s="17">
        <v>0</v>
      </c>
      <c r="J69" s="17">
        <v>0</v>
      </c>
      <c r="K69" s="17">
        <f>+I69-J69</f>
        <v>0</v>
      </c>
      <c r="L69" s="17">
        <f>+H69+K69</f>
        <v>0</v>
      </c>
    </row>
    <row r="70" spans="1:12" ht="15.9" customHeight="1" x14ac:dyDescent="0.2">
      <c r="A70" s="6"/>
      <c r="B70" s="15" t="s">
        <v>108</v>
      </c>
      <c r="C70" s="15"/>
      <c r="D70" s="15"/>
      <c r="E70" s="16" t="s">
        <v>109</v>
      </c>
      <c r="F70" s="17">
        <v>0</v>
      </c>
      <c r="G70" s="17">
        <v>0</v>
      </c>
      <c r="H70" s="17">
        <f>+F70-G70</f>
        <v>0</v>
      </c>
      <c r="I70" s="17">
        <v>0</v>
      </c>
      <c r="J70" s="17">
        <v>0</v>
      </c>
      <c r="K70" s="17">
        <f>+I70-J70</f>
        <v>0</v>
      </c>
      <c r="L70" s="17">
        <f>+H70+K70</f>
        <v>0</v>
      </c>
    </row>
    <row r="71" spans="1:12" ht="16.2" customHeight="1" x14ac:dyDescent="0.2">
      <c r="A71" s="6"/>
      <c r="B71" s="15" t="s">
        <v>110</v>
      </c>
      <c r="C71" s="15"/>
      <c r="D71" s="15"/>
      <c r="E71" s="16" t="s">
        <v>111</v>
      </c>
      <c r="F71" s="17">
        <v>0</v>
      </c>
      <c r="G71" s="17">
        <v>0</v>
      </c>
      <c r="H71" s="17">
        <f>+F71-G71</f>
        <v>0</v>
      </c>
      <c r="I71" s="17">
        <v>0</v>
      </c>
      <c r="J71" s="17">
        <v>0</v>
      </c>
      <c r="K71" s="17">
        <f>+I71-J71</f>
        <v>0</v>
      </c>
      <c r="L71" s="17">
        <f>+H71+K71</f>
        <v>0</v>
      </c>
    </row>
    <row r="72" spans="1:12" ht="13.5" customHeight="1" x14ac:dyDescent="0.2">
      <c r="A72" s="6"/>
      <c r="B72" s="15" t="s">
        <v>112</v>
      </c>
      <c r="C72" s="15"/>
      <c r="D72" s="15"/>
      <c r="E72" s="16" t="s">
        <v>113</v>
      </c>
      <c r="F72" s="17">
        <v>0</v>
      </c>
      <c r="G72" s="17">
        <v>0</v>
      </c>
      <c r="H72" s="17">
        <f>+F72-G72</f>
        <v>0</v>
      </c>
      <c r="I72" s="17">
        <v>0</v>
      </c>
      <c r="J72" s="17">
        <v>0</v>
      </c>
      <c r="K72" s="17">
        <f>+I72-J72</f>
        <v>0</v>
      </c>
      <c r="L72" s="17">
        <f>+H72+K72</f>
        <v>0</v>
      </c>
    </row>
    <row r="73" spans="1:12" ht="15.9" customHeight="1" x14ac:dyDescent="0.2">
      <c r="A73" s="6"/>
      <c r="B73" s="15" t="s">
        <v>114</v>
      </c>
      <c r="C73" s="15"/>
      <c r="D73" s="15"/>
      <c r="E73" s="16" t="s">
        <v>115</v>
      </c>
      <c r="F73" s="17">
        <v>0</v>
      </c>
      <c r="G73" s="17">
        <v>0</v>
      </c>
      <c r="H73" s="17">
        <f>+F73-G73</f>
        <v>0</v>
      </c>
      <c r="I73" s="17">
        <v>0</v>
      </c>
      <c r="J73" s="17">
        <v>0</v>
      </c>
      <c r="K73" s="17">
        <f>+I73-J73</f>
        <v>0</v>
      </c>
      <c r="L73" s="17">
        <f>+H73+K73</f>
        <v>0</v>
      </c>
    </row>
    <row r="74" spans="1:12" ht="16.2" customHeight="1" x14ac:dyDescent="0.2">
      <c r="A74" s="6"/>
      <c r="B74" s="15" t="s">
        <v>116</v>
      </c>
      <c r="C74" s="15"/>
      <c r="D74" s="15"/>
      <c r="E74" s="16" t="s">
        <v>117</v>
      </c>
      <c r="F74" s="17">
        <v>0</v>
      </c>
      <c r="G74" s="17">
        <v>0</v>
      </c>
      <c r="H74" s="17">
        <f t="shared" ref="H74:H75" si="7">+F74-G74</f>
        <v>0</v>
      </c>
      <c r="I74" s="17">
        <v>0</v>
      </c>
      <c r="J74" s="17">
        <v>0</v>
      </c>
      <c r="K74" s="17">
        <f t="shared" ref="K74:K75" si="8">+I74-J74</f>
        <v>0</v>
      </c>
      <c r="L74" s="17">
        <f>+H74+K74</f>
        <v>0</v>
      </c>
    </row>
    <row r="75" spans="1:12" ht="13.5" customHeight="1" x14ac:dyDescent="0.2">
      <c r="A75" s="6"/>
      <c r="B75" s="15" t="s">
        <v>118</v>
      </c>
      <c r="C75" s="15"/>
      <c r="D75" s="15"/>
      <c r="E75" s="16" t="s">
        <v>119</v>
      </c>
      <c r="F75" s="17">
        <v>0</v>
      </c>
      <c r="G75" s="17">
        <v>0</v>
      </c>
      <c r="H75" s="17">
        <f t="shared" si="7"/>
        <v>0</v>
      </c>
      <c r="I75" s="17">
        <v>0</v>
      </c>
      <c r="J75" s="17">
        <v>0</v>
      </c>
      <c r="K75" s="17">
        <f t="shared" si="8"/>
        <v>0</v>
      </c>
      <c r="L75" s="17">
        <f>+H75+K75</f>
        <v>0</v>
      </c>
    </row>
    <row r="76" spans="1:12" ht="13.5" customHeight="1" x14ac:dyDescent="0.2">
      <c r="A76" s="6"/>
      <c r="B76" s="20"/>
      <c r="C76" s="20"/>
      <c r="D76" s="20"/>
      <c r="E76" s="20"/>
      <c r="F76" s="21"/>
      <c r="G76" s="21"/>
      <c r="H76" s="21"/>
      <c r="I76" s="21"/>
      <c r="J76" s="21"/>
      <c r="K76" s="21"/>
      <c r="L76" s="21"/>
    </row>
    <row r="77" spans="1:12" ht="15.9" customHeight="1" x14ac:dyDescent="0.2">
      <c r="A77" s="6"/>
      <c r="B77" s="6"/>
      <c r="C77" s="6"/>
      <c r="D77" s="6"/>
      <c r="E77" s="19" t="s">
        <v>132</v>
      </c>
      <c r="F77" s="19">
        <f>SUM(F9:F75)</f>
        <v>75154054.349999979</v>
      </c>
      <c r="G77" s="19">
        <f>SUM(G9:G75)</f>
        <v>69583730.819999993</v>
      </c>
      <c r="H77" s="19">
        <f>SUM(H9:H75)</f>
        <v>5570323.5300000003</v>
      </c>
      <c r="I77" s="19">
        <f>SUM(I9:I75)</f>
        <v>-7265916.0300000012</v>
      </c>
      <c r="J77" s="19">
        <f>SUM(J9:J75)</f>
        <v>-1695592.5</v>
      </c>
      <c r="K77" s="19">
        <f>SUM(K9:K75)</f>
        <v>-5570323.5300000003</v>
      </c>
      <c r="L77" s="19">
        <f>SUM(L9:L75)</f>
        <v>0</v>
      </c>
    </row>
    <row r="78" spans="1:12" ht="15.9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.9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.9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9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.9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5.9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5.9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7.9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9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3.6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3.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6.2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3.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5.9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5.9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6.2" customHeight="1" x14ac:dyDescent="0.2"/>
    <row r="94" spans="1:12" ht="13.5" customHeight="1" x14ac:dyDescent="0.2"/>
    <row r="95" spans="1:12" ht="15.9" customHeight="1" x14ac:dyDescent="0.2"/>
    <row r="96" spans="1:12" ht="16.2" customHeight="1" x14ac:dyDescent="0.2"/>
    <row r="97" ht="9.15" customHeight="1" x14ac:dyDescent="0.2"/>
    <row r="98" ht="15.9" customHeight="1" x14ac:dyDescent="0.2"/>
    <row r="99" ht="16.2" customHeight="1" x14ac:dyDescent="0.2"/>
    <row r="100" ht="13.5" customHeight="1" x14ac:dyDescent="0.2"/>
  </sheetData>
  <mergeCells count="90">
    <mergeCell ref="E1:K1"/>
    <mergeCell ref="E2:K2"/>
    <mergeCell ref="E3:K3"/>
    <mergeCell ref="E4:K4"/>
    <mergeCell ref="D45:E45"/>
    <mergeCell ref="A45:B45"/>
    <mergeCell ref="B44:D44"/>
    <mergeCell ref="F5:G5"/>
    <mergeCell ref="I5:J5"/>
    <mergeCell ref="H5:H6"/>
    <mergeCell ref="K5:K6"/>
    <mergeCell ref="L5:L6"/>
    <mergeCell ref="A5:E6"/>
    <mergeCell ref="B69:D69"/>
    <mergeCell ref="B70:D70"/>
    <mergeCell ref="B71:D71"/>
    <mergeCell ref="B72:D72"/>
    <mergeCell ref="B73:D73"/>
    <mergeCell ref="B74:D74"/>
    <mergeCell ref="B75:D75"/>
    <mergeCell ref="B62:D62"/>
    <mergeCell ref="A63:B63"/>
    <mergeCell ref="D63:E63"/>
    <mergeCell ref="B64:D64"/>
    <mergeCell ref="B65:D65"/>
    <mergeCell ref="A66:B66"/>
    <mergeCell ref="D66:E66"/>
    <mergeCell ref="B67:D67"/>
    <mergeCell ref="B68:D68"/>
    <mergeCell ref="A54:B54"/>
    <mergeCell ref="D54:E54"/>
    <mergeCell ref="B55:D55"/>
    <mergeCell ref="B56:D56"/>
    <mergeCell ref="B57:D57"/>
    <mergeCell ref="B58:D58"/>
    <mergeCell ref="B59:D59"/>
    <mergeCell ref="B60:D60"/>
    <mergeCell ref="B61:D61"/>
    <mergeCell ref="B46:D46"/>
    <mergeCell ref="B47:D47"/>
    <mergeCell ref="B48:D48"/>
    <mergeCell ref="B49:D49"/>
    <mergeCell ref="B50:D50"/>
    <mergeCell ref="B51:D51"/>
    <mergeCell ref="A52:B52"/>
    <mergeCell ref="D52:E52"/>
    <mergeCell ref="B53:D53"/>
    <mergeCell ref="B39:D39"/>
    <mergeCell ref="B40:D40"/>
    <mergeCell ref="B41:D41"/>
    <mergeCell ref="A42:B42"/>
    <mergeCell ref="D42:E42"/>
    <mergeCell ref="B43:D43"/>
    <mergeCell ref="A32:B32"/>
    <mergeCell ref="D32:E32"/>
    <mergeCell ref="B33:D33"/>
    <mergeCell ref="B34:D34"/>
    <mergeCell ref="B35:D35"/>
    <mergeCell ref="B36:D36"/>
    <mergeCell ref="A37:B37"/>
    <mergeCell ref="D37:E37"/>
    <mergeCell ref="B38:D38"/>
    <mergeCell ref="B24:D24"/>
    <mergeCell ref="B25:D25"/>
    <mergeCell ref="B26:D26"/>
    <mergeCell ref="A27:B27"/>
    <mergeCell ref="D27:E27"/>
    <mergeCell ref="B28:D28"/>
    <mergeCell ref="B29:D29"/>
    <mergeCell ref="A31:B31"/>
    <mergeCell ref="D31:E31"/>
    <mergeCell ref="B16:D16"/>
    <mergeCell ref="A17:B17"/>
    <mergeCell ref="D17:E17"/>
    <mergeCell ref="B18:D18"/>
    <mergeCell ref="B19:D19"/>
    <mergeCell ref="B20:D20"/>
    <mergeCell ref="B21:D21"/>
    <mergeCell ref="B22:D22"/>
    <mergeCell ref="B23:D23"/>
    <mergeCell ref="A9:B9"/>
    <mergeCell ref="D9:E10"/>
    <mergeCell ref="A11:B11"/>
    <mergeCell ref="D11:E11"/>
    <mergeCell ref="B12:D12"/>
    <mergeCell ref="A13:B13"/>
    <mergeCell ref="D13:E13"/>
    <mergeCell ref="B14:D14"/>
    <mergeCell ref="A15:B15"/>
    <mergeCell ref="D15:E15"/>
  </mergeCells>
  <pageMargins left="0.7" right="0.7" top="0.75" bottom="0.75" header="0.3" footer="0.3"/>
  <pageSetup paperSize="5" scale="54" orientation="portrait" horizontalDpi="300" verticalDpi="300" r:id="rId1"/>
  <rowBreaks count="2" manualBreakCount="2">
    <brk id="44" max="16383" man="1"/>
    <brk id="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Comparativo entre Saldos Contables y Bienes Patrimoniales</dc:title>
  <dc:creator>FastReport.NET</dc:creator>
  <cp:lastModifiedBy>instituto</cp:lastModifiedBy>
  <cp:lastPrinted>2020-02-13T17:36:13Z</cp:lastPrinted>
  <dcterms:created xsi:type="dcterms:W3CDTF">2009-06-17T07:33:19Z</dcterms:created>
  <dcterms:modified xsi:type="dcterms:W3CDTF">2020-02-13T17:38:05Z</dcterms:modified>
</cp:coreProperties>
</file>